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KMO_KUM/Shared Documents/3. Lõimumis-, sh kohanemispoliitika/Ühine inforuum/2024_2028_Meediapädevus (Šveitsi Eesti koostööprogramm)/Tegevuskava 2026/"/>
    </mc:Choice>
  </mc:AlternateContent>
  <xr:revisionPtr revIDLastSave="99" documentId="8_{00BBAA55-41DB-405A-B325-E343C4CB1533}" xr6:coauthVersionLast="47" xr6:coauthVersionMax="47" xr10:uidLastSave="{E24294B2-0F03-4941-9665-D4211BB49CFA}"/>
  <bookViews>
    <workbookView xWindow="-120" yWindow="-120" windowWidth="29040" windowHeight="15720" xr2:uid="{F3B9EA70-420E-470D-BD2F-D91AA768BD4D}"/>
  </bookViews>
  <sheets>
    <sheet name="MUUDETUD EELARVE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28" i="1"/>
  <c r="F30" i="1"/>
  <c r="B26" i="1"/>
  <c r="B30" i="1"/>
  <c r="B31" i="1"/>
  <c r="C26" i="1"/>
  <c r="C30" i="1"/>
  <c r="C31" i="1"/>
  <c r="D26" i="1"/>
  <c r="D30" i="1"/>
  <c r="D31" i="1"/>
  <c r="E26" i="1"/>
  <c r="E30" i="1"/>
  <c r="E31" i="1"/>
  <c r="F31" i="1"/>
  <c r="G31" i="1"/>
  <c r="G30" i="1"/>
  <c r="G29" i="1"/>
  <c r="G28" i="1"/>
  <c r="G27" i="1"/>
  <c r="D14" i="1"/>
  <c r="D19" i="1"/>
  <c r="G16" i="1"/>
  <c r="G17" i="1"/>
  <c r="C14" i="1"/>
  <c r="C19" i="1"/>
  <c r="E14" i="1"/>
  <c r="E19" i="1"/>
  <c r="F14" i="1"/>
  <c r="F19" i="1"/>
  <c r="B14" i="1"/>
  <c r="B19" i="1"/>
  <c r="G18" i="1"/>
  <c r="B20" i="1"/>
  <c r="G14" i="1"/>
  <c r="F20" i="1"/>
  <c r="E20" i="1"/>
  <c r="D20" i="1"/>
  <c r="C20" i="1"/>
  <c r="G20" i="1"/>
  <c r="G19" i="1"/>
  <c r="G26" i="1" l="1"/>
</calcChain>
</file>

<file path=xl/sharedStrings.xml><?xml version="1.0" encoding="utf-8"?>
<sst xmlns="http://schemas.openxmlformats.org/spreadsheetml/2006/main" count="24" uniqueCount="20">
  <si>
    <t>Lisa 3</t>
  </si>
  <si>
    <t>Eelarve vorm</t>
  </si>
  <si>
    <t xml:space="preserve">Šveitsi-Eesti koostööprogrammi toetusmeetme „Sotsiaalse kaasatuse toetamine“ programmikomponent „Kultuuriline ja keeleline lõimumine“ </t>
  </si>
  <si>
    <t>Tegevus 3.5 Meediapädevuse koolituste pakkumine</t>
  </si>
  <si>
    <t xml:space="preserve">Elluviija: Kultuuriministeerium, kultuurilise mitmekesisuse osakond </t>
  </si>
  <si>
    <t>Tegevuskava periood: 1.01.2026 - 31.12.2026</t>
  </si>
  <si>
    <t>2024-2028</t>
  </si>
  <si>
    <t xml:space="preserve">I  Otsesed kulud </t>
  </si>
  <si>
    <t>Elluviija personalikulud</t>
  </si>
  <si>
    <t>0,00</t>
  </si>
  <si>
    <t xml:space="preserve">Partneri personalikulud </t>
  </si>
  <si>
    <t>Partneri tegevuse 3.5.3.1  "Meediapädevuse programmi väljatöötamine ja elluviimine" kulud</t>
  </si>
  <si>
    <t>Partneri tegevuse 3.5.3.2  "Õppe- ja teabematerjalide loomine" kulud</t>
  </si>
  <si>
    <t>II Kaudsed kulud (7% otsestest kuludest)</t>
  </si>
  <si>
    <t>Eelarve kokku 2024 - 2028</t>
  </si>
  <si>
    <t>* Loetelu peab olema esitatud vähemalt alategevuste kaupa.  Kulud tuleb esitada koos käibemaksuga</t>
  </si>
  <si>
    <t>Partnerasutuse Rahvusraamatukogu eelarve 2026</t>
  </si>
  <si>
    <t>Otsesed personalikulud</t>
  </si>
  <si>
    <t>3.5.3.1  Meediapädevuse programmi väljatöötamine ja elluviimine</t>
  </si>
  <si>
    <t>3.5.3.2  Õppe- ja teabematerjalide loomine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</si>
</sst>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rgb="FF000000"/>
      <name val="Times New Roman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8"/>
      <name val="Times New Roman"/>
    </font>
    <font>
      <b/>
      <sz val="11"/>
      <color indexed="8"/>
      <name val="Times New Roman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Fill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8" fillId="0" borderId="1" xfId="0" applyNumberFormat="1" applyFont="1" applyFill="1" applyBorder="1"/>
    <xf numFmtId="4" fontId="9" fillId="0" borderId="1" xfId="0" applyNumberFormat="1" applyFont="1" applyFill="1" applyBorder="1"/>
    <xf numFmtId="0" fontId="6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4" fontId="10" fillId="0" borderId="2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4" fontId="10" fillId="0" borderId="2" xfId="0" applyNumberFormat="1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wrapText="1"/>
    </xf>
    <xf numFmtId="49" fontId="10" fillId="0" borderId="2" xfId="0" applyNumberFormat="1" applyFont="1" applyFill="1" applyBorder="1" applyAlignment="1">
      <alignment wrapText="1"/>
    </xf>
    <xf numFmtId="4" fontId="11" fillId="0" borderId="2" xfId="0" applyNumberFormat="1" applyFont="1" applyFill="1" applyBorder="1" applyAlignment="1">
      <alignment wrapText="1"/>
    </xf>
    <xf numFmtId="49" fontId="12" fillId="0" borderId="2" xfId="0" applyNumberFormat="1" applyFont="1" applyFill="1" applyBorder="1" applyAlignment="1">
      <alignment wrapText="1"/>
    </xf>
    <xf numFmtId="49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4" fontId="11" fillId="0" borderId="2" xfId="0" applyNumberFormat="1" applyFont="1" applyFill="1" applyBorder="1"/>
    <xf numFmtId="0" fontId="11" fillId="0" borderId="2" xfId="0" applyFont="1" applyFill="1" applyBorder="1" applyAlignment="1">
      <alignment horizontal="left" wrapText="1"/>
    </xf>
    <xf numFmtId="49" fontId="11" fillId="0" borderId="2" xfId="0" applyNumberFormat="1" applyFont="1" applyFill="1" applyBorder="1" applyAlignment="1">
      <alignment horizontal="left" wrapText="1"/>
    </xf>
    <xf numFmtId="0" fontId="14" fillId="0" borderId="0" xfId="0" applyFont="1" applyFill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F7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53341</xdr:colOff>
      <xdr:row>4</xdr:row>
      <xdr:rowOff>132226</xdr:rowOff>
    </xdr:to>
    <xdr:pic>
      <xdr:nvPicPr>
        <xdr:cNvPr id="7" name="Picture 2" descr="Pilt, millel on kujutatud Font, Graafika, logo, tekst&#10;&#10;Kirjeldus on genereeritud automaatselt">
          <a:extLst>
            <a:ext uri="{FF2B5EF4-FFF2-40B4-BE49-F238E27FC236}">
              <a16:creationId xmlns:a16="http://schemas.microsoft.com/office/drawing/2014/main" id="{BC69C6AD-C2A6-C931-1B8E-410F75D8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438400" cy="88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F933-0D8C-44B3-A2CF-4EB81C5E89D4}">
  <dimension ref="A1:M32"/>
  <sheetViews>
    <sheetView tabSelected="1" workbookViewId="0">
      <selection activeCell="Q13" sqref="Q13"/>
    </sheetView>
  </sheetViews>
  <sheetFormatPr defaultRowHeight="15" customHeight="1"/>
  <cols>
    <col min="1" max="1" width="35.7109375" customWidth="1"/>
    <col min="2" max="2" width="13.140625" customWidth="1"/>
    <col min="3" max="3" width="13.5703125" customWidth="1"/>
    <col min="4" max="4" width="12" customWidth="1"/>
    <col min="5" max="5" width="13.140625" customWidth="1"/>
    <col min="6" max="6" width="14.5703125" customWidth="1"/>
    <col min="7" max="7" width="14.28515625" customWidth="1"/>
    <col min="8" max="9" width="9.140625" customWidth="1"/>
    <col min="10" max="10" width="11.7109375" customWidth="1"/>
  </cols>
  <sheetData>
    <row r="1" spans="1:13" ht="14.45" customHeight="1">
      <c r="A1" s="4"/>
      <c r="B1" s="4"/>
      <c r="C1" s="4"/>
      <c r="D1" s="4"/>
    </row>
    <row r="2" spans="1:13" ht="14.45" customHeight="1">
      <c r="A2" s="4"/>
      <c r="B2" s="4"/>
      <c r="C2" s="4"/>
      <c r="D2" s="4"/>
      <c r="E2" s="2" t="s">
        <v>0</v>
      </c>
    </row>
    <row r="3" spans="1:13" ht="14.45" customHeight="1">
      <c r="A3" s="4"/>
      <c r="B3" s="4"/>
      <c r="C3" s="4"/>
      <c r="D3" s="4"/>
      <c r="E3" s="1" t="s">
        <v>1</v>
      </c>
    </row>
    <row r="4" spans="1:13" ht="14.45" customHeight="1">
      <c r="A4" s="4"/>
      <c r="B4" s="4"/>
      <c r="C4" s="4"/>
      <c r="D4" s="4"/>
      <c r="E4" s="1"/>
    </row>
    <row r="5" spans="1:13" ht="14.45" customHeight="1">
      <c r="A5" s="4"/>
      <c r="B5" s="4"/>
      <c r="C5" s="4"/>
      <c r="D5" s="4"/>
    </row>
    <row r="6" spans="1:13" ht="14.45" hidden="1" customHeight="1">
      <c r="A6" s="4"/>
      <c r="B6" s="4"/>
      <c r="C6" s="4"/>
      <c r="D6" s="4"/>
    </row>
    <row r="7" spans="1:13" ht="15.75">
      <c r="A7" s="3" t="s">
        <v>2</v>
      </c>
      <c r="B7" s="3"/>
      <c r="C7" s="3"/>
      <c r="D7" s="3"/>
      <c r="E7" s="3"/>
    </row>
    <row r="8" spans="1:13">
      <c r="B8" s="1"/>
      <c r="C8" s="1"/>
      <c r="D8" s="1"/>
      <c r="E8" s="1"/>
    </row>
    <row r="9" spans="1:13">
      <c r="A9" s="1" t="s">
        <v>3</v>
      </c>
      <c r="B9" s="1"/>
      <c r="C9" s="1"/>
      <c r="D9" s="1"/>
      <c r="E9" s="1"/>
    </row>
    <row r="10" spans="1:13">
      <c r="A10" s="1" t="s">
        <v>4</v>
      </c>
      <c r="B10" s="1"/>
      <c r="C10" s="1"/>
      <c r="D10" s="1"/>
      <c r="E10" s="1"/>
    </row>
    <row r="11" spans="1:13">
      <c r="A11" s="1" t="s">
        <v>5</v>
      </c>
      <c r="B11" s="1"/>
      <c r="C11" s="1"/>
      <c r="D11" s="1"/>
      <c r="E11" s="1"/>
    </row>
    <row r="12" spans="1:13">
      <c r="A12" s="1"/>
      <c r="B12" s="1"/>
      <c r="C12" s="1"/>
      <c r="D12" s="1"/>
      <c r="E12" s="1"/>
    </row>
    <row r="13" spans="1:13" ht="26.25" customHeight="1">
      <c r="A13" s="5"/>
      <c r="B13" s="6">
        <v>2024</v>
      </c>
      <c r="C13" s="6">
        <v>2025</v>
      </c>
      <c r="D13" s="7">
        <v>2026</v>
      </c>
      <c r="E13" s="6">
        <v>2027</v>
      </c>
      <c r="F13" s="6">
        <v>2028</v>
      </c>
      <c r="G13" s="8" t="s">
        <v>6</v>
      </c>
      <c r="H13" s="9"/>
      <c r="I13" s="9"/>
      <c r="J13" s="9"/>
      <c r="K13" s="9"/>
      <c r="L13" s="9"/>
      <c r="M13" s="9"/>
    </row>
    <row r="14" spans="1:13">
      <c r="A14" s="10" t="s">
        <v>7</v>
      </c>
      <c r="B14" s="11">
        <f>SUM(B15:B18)</f>
        <v>47487.729999999996</v>
      </c>
      <c r="C14" s="11">
        <f>SUM(C15:C18)</f>
        <v>170380.43</v>
      </c>
      <c r="D14" s="12">
        <f>SUM(D15:D18)</f>
        <v>232823.25</v>
      </c>
      <c r="E14" s="11">
        <f>SUM(E15:E18)</f>
        <v>359192.22499999998</v>
      </c>
      <c r="F14" s="11">
        <f>SUM(F15:F18)</f>
        <v>161710.42499999999</v>
      </c>
      <c r="G14" s="13">
        <f>SUM(B14:F14)</f>
        <v>971594.06</v>
      </c>
      <c r="H14" s="9"/>
      <c r="I14" s="9"/>
      <c r="J14" s="9"/>
      <c r="K14" s="9"/>
      <c r="L14" s="9"/>
      <c r="M14" s="9"/>
    </row>
    <row r="15" spans="1:13">
      <c r="A15" s="14" t="s">
        <v>8</v>
      </c>
      <c r="B15" s="15" t="s">
        <v>9</v>
      </c>
      <c r="C15" s="15">
        <v>9848.01</v>
      </c>
      <c r="D15" s="16">
        <v>15654.6</v>
      </c>
      <c r="E15" s="15">
        <v>15654.225</v>
      </c>
      <c r="F15" s="15">
        <v>15654.225</v>
      </c>
      <c r="G15" s="17">
        <f>SUM(B15:F15)</f>
        <v>56811.06</v>
      </c>
      <c r="H15" s="9"/>
      <c r="I15" s="9"/>
      <c r="J15" s="9"/>
      <c r="K15" s="9"/>
      <c r="L15" s="9"/>
      <c r="M15" s="9"/>
    </row>
    <row r="16" spans="1:13">
      <c r="A16" s="18" t="s">
        <v>10</v>
      </c>
      <c r="B16" s="19">
        <v>45529.56</v>
      </c>
      <c r="C16" s="19">
        <v>86842.93</v>
      </c>
      <c r="D16" s="27">
        <v>111840</v>
      </c>
      <c r="E16" s="19">
        <v>127392</v>
      </c>
      <c r="F16" s="19">
        <v>80009</v>
      </c>
      <c r="G16" s="17">
        <f>SUM(B16:F16)</f>
        <v>451613.49</v>
      </c>
      <c r="H16" s="9"/>
      <c r="I16" s="9"/>
      <c r="J16" s="9"/>
      <c r="K16" s="9"/>
      <c r="L16" s="9"/>
      <c r="M16" s="9"/>
    </row>
    <row r="17" spans="1:13" ht="45.75">
      <c r="A17" s="20" t="s">
        <v>11</v>
      </c>
      <c r="B17" s="21">
        <v>118.5</v>
      </c>
      <c r="C17" s="21">
        <v>26889.59</v>
      </c>
      <c r="D17" s="31">
        <v>74152</v>
      </c>
      <c r="E17" s="21">
        <v>164573</v>
      </c>
      <c r="F17" s="21">
        <v>57047.199999999997</v>
      </c>
      <c r="G17" s="17">
        <f>SUM(B17:F17)</f>
        <v>322780.28999999998</v>
      </c>
      <c r="H17" s="9"/>
      <c r="I17" s="9"/>
      <c r="J17" s="9"/>
      <c r="K17" s="9"/>
      <c r="L17" s="9"/>
      <c r="M17" s="9"/>
    </row>
    <row r="18" spans="1:13" ht="30">
      <c r="A18" s="20" t="s">
        <v>12</v>
      </c>
      <c r="B18" s="19">
        <v>1839.67</v>
      </c>
      <c r="C18" s="19">
        <v>46799.9</v>
      </c>
      <c r="D18" s="27">
        <v>31176.65</v>
      </c>
      <c r="E18" s="19">
        <v>51573</v>
      </c>
      <c r="F18" s="19">
        <v>9000</v>
      </c>
      <c r="G18" s="17">
        <f t="shared" ref="G18:H20" si="0">SUM(B18:F18)</f>
        <v>140389.22</v>
      </c>
      <c r="H18" s="9"/>
      <c r="I18" s="9"/>
      <c r="J18" s="9"/>
      <c r="K18" s="9"/>
      <c r="L18" s="9"/>
      <c r="M18" s="9"/>
    </row>
    <row r="19" spans="1:13">
      <c r="A19" s="10" t="s">
        <v>13</v>
      </c>
      <c r="B19" s="11">
        <f>ROUND(B14*0.07,2)</f>
        <v>3324.14</v>
      </c>
      <c r="C19" s="11">
        <f>ROUND(C14*0.07,2)</f>
        <v>11926.63</v>
      </c>
      <c r="D19" s="12">
        <f>ROUND(D14*0.07,2)</f>
        <v>16297.63</v>
      </c>
      <c r="E19" s="11">
        <f t="shared" ref="E19:F19" si="1">ROUND(E14*0.07,2)</f>
        <v>25143.46</v>
      </c>
      <c r="F19" s="11">
        <f t="shared" si="1"/>
        <v>11319.73</v>
      </c>
      <c r="G19" s="13">
        <f t="shared" si="0"/>
        <v>68011.59</v>
      </c>
      <c r="H19" s="9"/>
      <c r="I19" s="9"/>
      <c r="J19" s="9"/>
      <c r="K19" s="9"/>
      <c r="L19" s="9"/>
      <c r="M19" s="9"/>
    </row>
    <row r="20" spans="1:13" ht="15" customHeight="1">
      <c r="A20" s="10" t="s">
        <v>14</v>
      </c>
      <c r="B20" s="11">
        <f>B14+B19</f>
        <v>50811.869999999995</v>
      </c>
      <c r="C20" s="11">
        <f>C14+C19</f>
        <v>182307.06</v>
      </c>
      <c r="D20" s="13">
        <f>D14+D19</f>
        <v>249120.88</v>
      </c>
      <c r="E20" s="11">
        <f>E14+E19</f>
        <v>384335.685</v>
      </c>
      <c r="F20" s="11">
        <f>F14+F19</f>
        <v>173030.155</v>
      </c>
      <c r="G20" s="13">
        <f t="shared" si="0"/>
        <v>1039605.65</v>
      </c>
      <c r="H20" s="9"/>
      <c r="I20" s="9"/>
      <c r="J20" s="9"/>
      <c r="K20" s="9"/>
      <c r="L20" s="9"/>
      <c r="M20" s="9"/>
    </row>
    <row r="21" spans="1:13" ht="18.95" customHeight="1">
      <c r="A21" s="22" t="s">
        <v>15</v>
      </c>
      <c r="B21" s="22"/>
      <c r="C21" s="22"/>
      <c r="D21" s="22"/>
      <c r="E21" s="22"/>
      <c r="F21" s="22"/>
      <c r="G21" s="22"/>
      <c r="H21" s="9"/>
      <c r="I21" s="9"/>
      <c r="J21" s="9"/>
      <c r="K21" s="9"/>
      <c r="L21" s="9"/>
      <c r="M21" s="9"/>
    </row>
    <row r="22" spans="1:13" ht="18.95" customHeight="1">
      <c r="A22" s="23"/>
      <c r="B22" s="23"/>
      <c r="C22" s="23"/>
      <c r="D22" s="23"/>
      <c r="E22" s="23"/>
      <c r="F22" s="23"/>
      <c r="G22" s="23"/>
      <c r="H22" s="9"/>
      <c r="I22" s="9"/>
      <c r="J22" s="9"/>
      <c r="K22" s="9"/>
      <c r="L22" s="9"/>
      <c r="M22" s="9"/>
    </row>
    <row r="23" spans="1:13" ht="1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5" customHeight="1">
      <c r="A24" s="34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" customHeight="1">
      <c r="A25" s="24"/>
      <c r="B25" s="25">
        <v>2024</v>
      </c>
      <c r="C25" s="25">
        <v>2025</v>
      </c>
      <c r="D25" s="32">
        <v>2026</v>
      </c>
      <c r="E25" s="25">
        <v>2027</v>
      </c>
      <c r="F25" s="25">
        <v>2028</v>
      </c>
      <c r="G25" s="33" t="s">
        <v>6</v>
      </c>
      <c r="H25" s="9"/>
      <c r="I25" s="9"/>
      <c r="J25" s="9"/>
      <c r="K25" s="9"/>
      <c r="L25" s="9"/>
      <c r="M25" s="9"/>
    </row>
    <row r="26" spans="1:13" ht="15" customHeight="1">
      <c r="A26" s="26" t="s">
        <v>7</v>
      </c>
      <c r="B26" s="19">
        <f>SUM(B27:B29)</f>
        <v>47487.729999999996</v>
      </c>
      <c r="C26" s="19">
        <f>SUM(C27:C29)</f>
        <v>160532.46</v>
      </c>
      <c r="D26" s="27">
        <f>SUM(D27:D29)</f>
        <v>217168.65</v>
      </c>
      <c r="E26" s="19">
        <f>SUM(E27:E29)</f>
        <v>343538</v>
      </c>
      <c r="F26" s="19">
        <v>146056.22</v>
      </c>
      <c r="G26" s="27">
        <f>SUM(B26:F26)</f>
        <v>914783.05999999994</v>
      </c>
      <c r="H26" s="9"/>
      <c r="I26" s="9"/>
      <c r="J26" s="9"/>
      <c r="K26" s="9"/>
      <c r="L26" s="9"/>
      <c r="M26" s="9"/>
    </row>
    <row r="27" spans="1:13" ht="15" customHeight="1">
      <c r="A27" s="26" t="s">
        <v>17</v>
      </c>
      <c r="B27" s="19">
        <v>45529.56</v>
      </c>
      <c r="C27" s="19">
        <v>86842.93</v>
      </c>
      <c r="D27" s="27">
        <v>111840</v>
      </c>
      <c r="E27" s="19">
        <v>127392</v>
      </c>
      <c r="F27" s="19">
        <v>80009</v>
      </c>
      <c r="G27" s="27">
        <f t="shared" ref="G26:G31" si="2">SUM(B27:F27)</f>
        <v>451613.49</v>
      </c>
      <c r="H27" s="9"/>
      <c r="I27" s="9"/>
      <c r="J27" s="9"/>
      <c r="K27" s="9"/>
      <c r="L27" s="9"/>
      <c r="M27" s="9"/>
    </row>
    <row r="28" spans="1:13" ht="15" customHeight="1">
      <c r="A28" s="26" t="s">
        <v>18</v>
      </c>
      <c r="B28" s="21">
        <v>118.5</v>
      </c>
      <c r="C28" s="21">
        <v>26889.59</v>
      </c>
      <c r="D28" s="31">
        <v>74152</v>
      </c>
      <c r="E28" s="21">
        <v>164573</v>
      </c>
      <c r="F28" s="21">
        <f>55000+2047.22</f>
        <v>57047.22</v>
      </c>
      <c r="G28" s="31">
        <f t="shared" si="2"/>
        <v>322780.30999999994</v>
      </c>
      <c r="H28" s="9"/>
      <c r="I28" s="9"/>
      <c r="J28" s="9"/>
      <c r="K28" s="9"/>
      <c r="L28" s="9"/>
      <c r="M28" s="9"/>
    </row>
    <row r="29" spans="1:13" ht="15" customHeight="1">
      <c r="A29" s="28" t="s">
        <v>19</v>
      </c>
      <c r="B29" s="19">
        <v>1839.67</v>
      </c>
      <c r="C29" s="19">
        <v>46799.94</v>
      </c>
      <c r="D29" s="27">
        <v>31176.65</v>
      </c>
      <c r="E29" s="19">
        <v>51573</v>
      </c>
      <c r="F29" s="19">
        <v>9000</v>
      </c>
      <c r="G29" s="27">
        <f t="shared" si="2"/>
        <v>140389.26</v>
      </c>
      <c r="H29" s="9"/>
      <c r="I29" s="9"/>
      <c r="J29" s="9"/>
      <c r="K29" s="9"/>
      <c r="L29" s="9"/>
      <c r="M29" s="9"/>
    </row>
    <row r="30" spans="1:13" ht="15" customHeight="1">
      <c r="A30" s="26" t="s">
        <v>13</v>
      </c>
      <c r="B30" s="21">
        <f>ROUND(B26*0.07,2)</f>
        <v>3324.14</v>
      </c>
      <c r="C30" s="21">
        <f>ROUND(C26*0.07,2)</f>
        <v>11237.27</v>
      </c>
      <c r="D30" s="31">
        <f>ROUND(D26*0.07,2)</f>
        <v>15201.81</v>
      </c>
      <c r="E30" s="21">
        <f>ROUND(E26*0.07,2)</f>
        <v>24047.66</v>
      </c>
      <c r="F30" s="21">
        <f>ROUND(F26*0.07,2)</f>
        <v>10223.94</v>
      </c>
      <c r="G30" s="31">
        <f t="shared" si="2"/>
        <v>64034.820000000007</v>
      </c>
      <c r="H30" s="9"/>
      <c r="I30" s="9"/>
      <c r="J30" s="9"/>
      <c r="K30" s="9"/>
      <c r="L30" s="9"/>
      <c r="M30" s="9"/>
    </row>
    <row r="31" spans="1:13" ht="15" customHeight="1">
      <c r="A31" s="26" t="s">
        <v>14</v>
      </c>
      <c r="B31" s="21">
        <f>B26+B30</f>
        <v>50811.869999999995</v>
      </c>
      <c r="C31" s="21">
        <f>C26+C30</f>
        <v>171769.72999999998</v>
      </c>
      <c r="D31" s="31">
        <f>D26+D30</f>
        <v>232370.46</v>
      </c>
      <c r="E31" s="21">
        <f>E26+E30</f>
        <v>367585.66</v>
      </c>
      <c r="F31" s="21">
        <f>F26+F30</f>
        <v>156280.16</v>
      </c>
      <c r="G31" s="31">
        <f t="shared" si="2"/>
        <v>978817.88</v>
      </c>
      <c r="H31" s="9"/>
      <c r="I31" s="9"/>
      <c r="J31" s="9"/>
      <c r="K31" s="9"/>
      <c r="L31" s="9"/>
      <c r="M31" s="9"/>
    </row>
    <row r="32" spans="1:13" ht="15" customHeight="1">
      <c r="A32" s="29"/>
      <c r="B32" s="30"/>
      <c r="C32" s="30"/>
      <c r="D32" s="30"/>
      <c r="E32" s="30"/>
      <c r="F32" s="30"/>
      <c r="G32" s="30"/>
      <c r="H32" s="9"/>
      <c r="I32" s="9"/>
      <c r="J32" s="9"/>
      <c r="K32" s="9"/>
      <c r="L32" s="9"/>
      <c r="M32" s="9"/>
    </row>
  </sheetData>
  <mergeCells count="3">
    <mergeCell ref="A21:G21"/>
    <mergeCell ref="A1:D6"/>
    <mergeCell ref="A32:G3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70a0b55673bd5218f163d78b759c7a43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8d7ae98c5d5140c8419867d40d264100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73f604-bc62-4cea-8851-96ff659ab639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AC28F7-33A3-46AE-AFE9-839CB776DEE1}"/>
</file>

<file path=customXml/itemProps2.xml><?xml version="1.0" encoding="utf-8"?>
<ds:datastoreItem xmlns:ds="http://schemas.openxmlformats.org/officeDocument/2006/customXml" ds:itemID="{2221F657-0388-4B69-92ED-DC802D308F78}"/>
</file>

<file path=customXml/itemProps3.xml><?xml version="1.0" encoding="utf-8"?>
<ds:datastoreItem xmlns:ds="http://schemas.openxmlformats.org/officeDocument/2006/customXml" ds:itemID="{EBC1D57C-B67A-4255-ADC3-779CA2D0CB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Toomas Johanson</dc:creator>
  <cp:keywords/>
  <dc:description/>
  <cp:lastModifiedBy>Maria Aasma - KUM</cp:lastModifiedBy>
  <cp:revision/>
  <dcterms:created xsi:type="dcterms:W3CDTF">2023-02-17T07:05:52Z</dcterms:created>
  <dcterms:modified xsi:type="dcterms:W3CDTF">2026-06-09T12:31:36Z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2026-06-02T08:21:48Z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d2082791-2167-4a8c-b37e-723bb5cfa35d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